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5" yWindow="3705" windowWidth="19320" windowHeight="3765" tabRatio="601"/>
  </bookViews>
  <sheets>
    <sheet name="Разходи" sheetId="1" r:id="rId1"/>
    <sheet name="по т.5.6" sheetId="8" r:id="rId2"/>
    <sheet name="по т.5.9" sheetId="9" r:id="rId3"/>
  </sheets>
  <calcPr calcId="125725"/>
</workbook>
</file>

<file path=xl/calcChain.xml><?xml version="1.0" encoding="utf-8"?>
<calcChain xmlns="http://schemas.openxmlformats.org/spreadsheetml/2006/main">
  <c r="I30" i="1"/>
  <c r="I31"/>
  <c r="H31"/>
  <c r="G20"/>
  <c r="G14"/>
  <c r="H30" l="1"/>
  <c r="F5"/>
  <c r="G5"/>
  <c r="I24"/>
  <c r="I25"/>
  <c r="I15"/>
  <c r="I29"/>
  <c r="H29"/>
  <c r="I28"/>
  <c r="H28"/>
  <c r="I27"/>
  <c r="H27"/>
  <c r="I26"/>
  <c r="H26"/>
  <c r="H25"/>
  <c r="H24"/>
  <c r="I23"/>
  <c r="H23"/>
  <c r="I22"/>
  <c r="H22"/>
  <c r="I21"/>
  <c r="H21"/>
  <c r="I20"/>
  <c r="H20"/>
  <c r="I19"/>
  <c r="H19"/>
  <c r="I18"/>
  <c r="H18"/>
  <c r="I17"/>
  <c r="H17"/>
  <c r="I16"/>
  <c r="H16"/>
  <c r="H15"/>
  <c r="I14"/>
  <c r="H14"/>
  <c r="I13"/>
  <c r="H13"/>
  <c r="I12"/>
  <c r="H12"/>
  <c r="I11"/>
  <c r="H11"/>
  <c r="I10"/>
  <c r="H10"/>
  <c r="I9"/>
  <c r="H9"/>
  <c r="I8"/>
  <c r="H8"/>
  <c r="I7"/>
  <c r="H7"/>
  <c r="I6"/>
  <c r="H6"/>
  <c r="H5" l="1"/>
  <c r="I5"/>
  <c r="D5"/>
  <c r="E5" l="1"/>
</calcChain>
</file>

<file path=xl/sharedStrings.xml><?xml version="1.0" encoding="utf-8"?>
<sst xmlns="http://schemas.openxmlformats.org/spreadsheetml/2006/main" count="126" uniqueCount="99">
  <si>
    <t>Разходи, пряко свързани с регулираните дейности по ЗЕ</t>
  </si>
  <si>
    <t>5.1.</t>
  </si>
  <si>
    <t>5.2.</t>
  </si>
  <si>
    <t>Работно облекло</t>
  </si>
  <si>
    <t>5.3.</t>
  </si>
  <si>
    <t>Канцеларски материали</t>
  </si>
  <si>
    <t>5.4.</t>
  </si>
  <si>
    <t>Материали за текущо поддържане</t>
  </si>
  <si>
    <t>5.5.</t>
  </si>
  <si>
    <t>Застраховки</t>
  </si>
  <si>
    <t>5.6.</t>
  </si>
  <si>
    <t>Данъци и такси</t>
  </si>
  <si>
    <t>5.7.</t>
  </si>
  <si>
    <t>Пощенски разходи, телефони и абонаменти</t>
  </si>
  <si>
    <t>5.8.</t>
  </si>
  <si>
    <t>Абонаментно поддържане</t>
  </si>
  <si>
    <t>5.9.</t>
  </si>
  <si>
    <t>Въоръжена и противопожарна охрана</t>
  </si>
  <si>
    <t>5.10.</t>
  </si>
  <si>
    <t>Наеми</t>
  </si>
  <si>
    <t>5.11.</t>
  </si>
  <si>
    <t>Проверка на уреди</t>
  </si>
  <si>
    <t>5.12.</t>
  </si>
  <si>
    <t>Съдебни разходи</t>
  </si>
  <si>
    <t>5.13.</t>
  </si>
  <si>
    <t>Експертни и одиторски разходи</t>
  </si>
  <si>
    <t>5.14.</t>
  </si>
  <si>
    <t>Вода, отопление и осветление</t>
  </si>
  <si>
    <t>5.15.</t>
  </si>
  <si>
    <t>Безплатна предпазна храна съгласно нормативен акт</t>
  </si>
  <si>
    <t>5.16.</t>
  </si>
  <si>
    <t>5.17.</t>
  </si>
  <si>
    <t>Служебни карти и пътувания</t>
  </si>
  <si>
    <t>5.18.</t>
  </si>
  <si>
    <t>Командировки</t>
  </si>
  <si>
    <t>5.19.</t>
  </si>
  <si>
    <t>Услуги  граждански договори</t>
  </si>
  <si>
    <t>5.20.</t>
  </si>
  <si>
    <t>5.21.</t>
  </si>
  <si>
    <t>Изпитания на съоръженията</t>
  </si>
  <si>
    <t>5.22.</t>
  </si>
  <si>
    <t>Разходи за лицензионни такси</t>
  </si>
  <si>
    <t>5.23.</t>
  </si>
  <si>
    <t>5.24.</t>
  </si>
  <si>
    <t>№</t>
  </si>
  <si>
    <t>НАИМЕНОВАНИЕ НА РАЗХОДА</t>
  </si>
  <si>
    <t>МЯРКА</t>
  </si>
  <si>
    <t>хил. лв</t>
  </si>
  <si>
    <t>Др. разходи по норм актове</t>
  </si>
  <si>
    <t>Охрана на труда и екология</t>
  </si>
  <si>
    <t>Такса  събрано инкасо</t>
  </si>
  <si>
    <t>Такса   дялово разпределение</t>
  </si>
  <si>
    <t xml:space="preserve">Обосновка на разходите,пряко свързани с дейността по лицензията </t>
  </si>
  <si>
    <t>Отклонение в абс.размер</t>
  </si>
  <si>
    <t>Ръководител ФИД:</t>
  </si>
  <si>
    <t>Изп.Директор:</t>
  </si>
  <si>
    <t xml:space="preserve">                                     (П.Петрова)</t>
  </si>
  <si>
    <t>Горива за автотранспорт и булдозери</t>
  </si>
  <si>
    <t>(С.Желев)</t>
  </si>
  <si>
    <t>Факт      2015</t>
  </si>
  <si>
    <t>Прогноза 07.2016-06.2017</t>
  </si>
  <si>
    <t>Факт      2016</t>
  </si>
  <si>
    <t>Прогноза 07.2017-06.2018</t>
  </si>
  <si>
    <t>Общински съвет - Русе прие увеличение на данък "Сгради" от 1.2 на 2.0 промила</t>
  </si>
  <si>
    <t>Минималната работна заплата става 460 лева</t>
  </si>
  <si>
    <t>Постановление № 372 от 22 декември 2016 г. за определяне на нов размер на минималната работна заплата за страната</t>
  </si>
  <si>
    <t>ПОСТАНОВЛЕНИЕ № 372 ОТ 22 ДЕКЕМВРИ 2016 Г.</t>
  </si>
  <si>
    <t>за определяне на нов размер на минималната работна заплата за страната</t>
  </si>
  <si>
    <t>МИНИСТЕРСКИЯТ СЪВЕТ</t>
  </si>
  <si>
    <t>ПОСТАНОВИ:</t>
  </si>
  <si>
    <t>(2) Размерът на минималната месечна работна заплата по ал. 1 се определя за пълен работен месец.</t>
  </si>
  <si>
    <t>Преходни и заключителни разпоредби</t>
  </si>
  <si>
    <r>
      <t xml:space="preserve">§ 1. </t>
    </r>
    <r>
      <rPr>
        <sz val="8.5"/>
        <color rgb="FF000000"/>
        <rFont val="Calibri"/>
        <family val="2"/>
        <scheme val="minor"/>
      </rPr>
      <t>Необходимите средства за изпълнението на постановлението в организациите по § 1, т. 5 от допълнителните разпоредби на Закона за публичните финанси се осигуряват в рамките на утвърдените по бюджетите им разходи.</t>
    </r>
  </si>
  <si>
    <r>
      <t xml:space="preserve">§ 2. </t>
    </r>
    <r>
      <rPr>
        <sz val="8.5"/>
        <color rgb="FF000000"/>
        <rFont val="Calibri"/>
        <family val="2"/>
        <scheme val="minor"/>
      </rPr>
      <t>В чл. 1, ал. 4 от Постановление № 66 на Министерския съвет от 1996 г. за кадрово осигуряване на някои дейности в бюджетните организации (обн., ДВ, бр. 29 от 1996 г.; изм. и доп., бр. 76 и 92 от 1997 г., бр. 5 от 1999 г.,  бр. 53 и 100 от 2005 г., бр. 14 от 2008 г., бр. 4 от 2009 г., бр. 51, 91 и 93 от 2011 г., бр. 49, 80 и 103 от 2012 г., бр. 17, 53, 80, 97 и 110 от 2013 г., бр. 2 и 105 от 2014 г., бр. 42 от 2015 г. и бр. 1 от 2016 г.) думите „420 лв. от 1 януари 2016 г.“ се заменят с „460 лв. от 1 януари 2017 г.“.</t>
    </r>
  </si>
  <si>
    <r>
      <t xml:space="preserve">§ 3. </t>
    </r>
    <r>
      <rPr>
        <sz val="8.5"/>
        <color rgb="FF000000"/>
        <rFont val="Calibri"/>
        <family val="2"/>
        <scheme val="minor"/>
      </rPr>
      <t>В Наредбата за заплатите на служителите в държавната администрация, приета с Постановление № 129 на Министерския съвет от 2012 г. (обн., ДВ, бр. 49 от 2012 г.; изм. и доп., бр. 80 и 103 от 2012 г., бр. 5 и 27 от 2013 г., бр. 5 и 50 от 2014 г., бр. 9 от 2015 г. и бр. 1, 32, 36, 68 и 76 от 2016 г.), навсякъде в приложение № 1 към чл. 3, ал. 2 числата „420“, „430“, „440“ и „450“ се заменят с „460“.</t>
    </r>
  </si>
  <si>
    <r>
      <t xml:space="preserve">§ 4. </t>
    </r>
    <r>
      <rPr>
        <sz val="8.5"/>
        <color rgb="FF000000"/>
        <rFont val="Calibri"/>
        <family val="2"/>
        <scheme val="minor"/>
      </rPr>
      <t>До приемането на Националния план за действие по заетостта за 2017 г. субсидираното от държавния бюджет трудово възнаграждение на лицата, наети на минимална работна заплата по програми за заетост по Закона за насърчаване на заетостта, се определя от 1 януари 2017 г. в размер 460 лв. за пълен работен месец при осемчасов работен ден и 2,77 лв. часова работна заплата.</t>
    </r>
  </si>
  <si>
    <r>
      <t xml:space="preserve">§ 5. </t>
    </r>
    <r>
      <rPr>
        <sz val="8.5"/>
        <color rgb="FF000000"/>
        <rFont val="Calibri"/>
        <family val="2"/>
        <scheme val="minor"/>
      </rPr>
      <t xml:space="preserve">Постановлението се приема на основание чл. 244, т. 1 от Кодекса на труда. </t>
    </r>
  </si>
  <si>
    <r>
      <t xml:space="preserve">§ 6. </t>
    </r>
    <r>
      <rPr>
        <sz val="8.5"/>
        <color rgb="FF000000"/>
        <rFont val="Calibri"/>
        <family val="2"/>
        <scheme val="minor"/>
      </rPr>
      <t>Постановлението влиза в сила от 1 януари 2017 г.</t>
    </r>
  </si>
  <si>
    <r>
      <t>Министър-председател:  </t>
    </r>
    <r>
      <rPr>
        <b/>
        <sz val="8.5"/>
        <color rgb="FF000000"/>
        <rFont val="Calibri"/>
        <family val="2"/>
        <scheme val="minor"/>
      </rPr>
      <t>Бойко Борисов</t>
    </r>
  </si>
  <si>
    <r>
      <t>За главен секретар на Министерския съвет:  </t>
    </r>
    <r>
      <rPr>
        <b/>
        <sz val="8.5"/>
        <color rgb="FF000000"/>
        <rFont val="Calibri"/>
        <family val="2"/>
        <scheme val="minor"/>
      </rPr>
      <t>Веселин Даков</t>
    </r>
  </si>
  <si>
    <t>За периода 07.2017-06.2018 г.  увеличение  сме предвидили по следните разходи:</t>
  </si>
  <si>
    <t>по т.5.6</t>
  </si>
  <si>
    <t>по т.5.9</t>
  </si>
  <si>
    <t>% на измен. к.7/к.6</t>
  </si>
  <si>
    <t>Завишението е в резултат на увеличения данък "Сгради" от 1,2  на 2,0 промила за община Русе.Увеличението е гласувано на заседание на Общински съвет на 15.12.2016 г.</t>
  </si>
  <si>
    <t>През 2017 г. се увеличава данъка върху недвижимите имоти в Русе</t>
  </si>
  <si>
    <t>С решение на Общинския Съвет в Русе от 2017 г. се увеличава данъка върху недвижимите имоти (популярен като данък сгради) от досегашните 1.2 на хиляда върху данъчната оценка на 2 на хиляда. </t>
  </si>
  <si>
    <t>Промяната е в чл. 15 на Наредба №20 на Общинския съвет в Русе за определяне размера на местните данъци на територията на община Русе.</t>
  </si>
  <si>
    <t>Увеличението на данък сгради за Русе е с 2/3 (две трети) и се отнася както за гражданите, така и за фирмите.</t>
  </si>
  <si>
    <t>Решение № 401 по Протокол № 16/15.12.2016 г.)</t>
  </si>
  <si>
    <r>
      <t>Член единствен.</t>
    </r>
    <r>
      <rPr>
        <sz val="10"/>
        <color rgb="FF000000"/>
        <rFont val="Calibri"/>
        <family val="2"/>
        <scheme val="minor"/>
      </rPr>
      <t xml:space="preserve"> (1) Определя от 1 януари 2017 г. нов размер на минималната месечна работна заплата за страната 460 лв. и на минималната часова работна заплата 2,77 лв. при нормална продължителност на работното време 8 часа и при 5-дневна работна седмица. </t>
    </r>
  </si>
  <si>
    <t>Завишението е следствие от обвързаността на цената на услугата с увеличението на минималната работна заплата за страната от 01.01.2017 г.</t>
  </si>
  <si>
    <t>Разходи, свързани с надежността на експлоатация</t>
  </si>
  <si>
    <t>Разходи за ФСЕС</t>
  </si>
  <si>
    <t>5.25.</t>
  </si>
  <si>
    <t>5.26.</t>
  </si>
  <si>
    <t>по т.5.13</t>
  </si>
  <si>
    <t>по т.5.16</t>
  </si>
  <si>
    <t>Нарастване цената на отчисленията за депониране на отпадъци на Регионално депо Русе  в съответствие с изискванията на Наредба № 7 от 19.12.2013г. от 36 лв./тон за 2016г. на 47 лв./тон за 2017г.</t>
  </si>
</sst>
</file>

<file path=xl/styles.xml><?xml version="1.0" encoding="utf-8"?>
<styleSheet xmlns="http://schemas.openxmlformats.org/spreadsheetml/2006/main">
  <numFmts count="5">
    <numFmt numFmtId="164" formatCode="0.0"/>
    <numFmt numFmtId="165" formatCode="#,##0.0"/>
    <numFmt numFmtId="166" formatCode="#,##0.0\ _л_в"/>
    <numFmt numFmtId="167" formatCode="0.000"/>
    <numFmt numFmtId="168" formatCode="#,##0.000"/>
  </numFmts>
  <fonts count="3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b/>
      <sz val="9"/>
      <color theme="1"/>
      <name val="Calibri"/>
      <family val="2"/>
      <charset val="204"/>
      <scheme val="minor"/>
    </font>
    <font>
      <sz val="9"/>
      <color theme="1"/>
      <name val="Calibri"/>
      <family val="2"/>
      <charset val="204"/>
      <scheme val="minor"/>
    </font>
    <font>
      <sz val="9"/>
      <color theme="1"/>
      <name val="Calibri"/>
      <family val="2"/>
      <scheme val="minor"/>
    </font>
    <font>
      <sz val="9"/>
      <name val="Calibri"/>
      <family val="2"/>
      <scheme val="minor"/>
    </font>
    <font>
      <sz val="11"/>
      <color rgb="FFFF0000"/>
      <name val="Calibri"/>
      <family val="2"/>
      <charset val="204"/>
      <scheme val="minor"/>
    </font>
    <font>
      <sz val="11"/>
      <color rgb="FFFF0000"/>
      <name val="Calibri"/>
      <family val="2"/>
      <charset val="204"/>
    </font>
    <font>
      <sz val="8"/>
      <color theme="1"/>
      <name val="Calibri"/>
      <family val="2"/>
      <scheme val="minor"/>
    </font>
    <font>
      <sz val="17"/>
      <color theme="1"/>
      <name val="Georgia"/>
      <family val="1"/>
      <charset val="204"/>
    </font>
    <font>
      <b/>
      <sz val="24"/>
      <color rgb="FF000000"/>
      <name val="Times New Roman"/>
      <family val="1"/>
      <charset val="204"/>
    </font>
    <font>
      <b/>
      <sz val="8.5"/>
      <color rgb="FF000000"/>
      <name val="Calibri"/>
      <family val="2"/>
      <scheme val="minor"/>
    </font>
    <font>
      <sz val="8.5"/>
      <color rgb="FF000000"/>
      <name val="Calibri"/>
      <family val="2"/>
      <scheme val="minor"/>
    </font>
    <font>
      <sz val="11"/>
      <name val="Calibri"/>
      <family val="2"/>
      <charset val="204"/>
    </font>
    <font>
      <sz val="11"/>
      <name val="Calibri"/>
      <family val="2"/>
      <charset val="204"/>
      <scheme val="minor"/>
    </font>
    <font>
      <sz val="11"/>
      <name val="Calibri"/>
      <family val="2"/>
      <scheme val="minor"/>
    </font>
    <font>
      <sz val="11"/>
      <color rgb="FF4A4A4A"/>
      <name val="Arial Narrow"/>
      <family val="2"/>
      <charset val="204"/>
    </font>
    <font>
      <sz val="18"/>
      <color rgb="FF4A4A4A"/>
      <name val="Inherit"/>
    </font>
    <font>
      <i/>
      <sz val="12"/>
      <color theme="1"/>
      <name val="Times New Roman"/>
      <family val="1"/>
      <charset val="204"/>
    </font>
    <font>
      <b/>
      <sz val="10"/>
      <color rgb="FF000000"/>
      <name val="Calibri"/>
      <family val="2"/>
      <scheme val="minor"/>
    </font>
    <font>
      <sz val="10"/>
      <color rgb="FF000000"/>
      <name val="Calibri"/>
      <family val="2"/>
      <scheme val="minor"/>
    </font>
    <font>
      <b/>
      <sz val="11"/>
      <name val="Calibri"/>
      <family val="2"/>
      <charset val="204"/>
      <scheme val="minor"/>
    </font>
  </fonts>
  <fills count="4">
    <fill>
      <patternFill patternType="none"/>
    </fill>
    <fill>
      <patternFill patternType="gray125"/>
    </fill>
    <fill>
      <patternFill patternType="solid">
        <fgColor indexed="42"/>
        <bgColor indexed="64"/>
      </patternFill>
    </fill>
    <fill>
      <patternFill patternType="solid">
        <fgColor rgb="FFFCFCFC"/>
        <bgColor indexed="64"/>
      </patternFill>
    </fill>
  </fills>
  <borders count="26">
    <border>
      <left/>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rgb="FFF8F8F8"/>
      </left>
      <right style="medium">
        <color rgb="FFF8F8F8"/>
      </right>
      <top/>
      <bottom style="medium">
        <color rgb="FFF8F8F8"/>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double">
        <color indexed="64"/>
      </bottom>
      <diagonal/>
    </border>
  </borders>
  <cellStyleXfs count="9">
    <xf numFmtId="0" fontId="0" fillId="0" borderId="0"/>
    <xf numFmtId="0" fontId="7" fillId="0" borderId="0"/>
    <xf numFmtId="0" fontId="7" fillId="0" borderId="0"/>
    <xf numFmtId="0" fontId="7" fillId="0" borderId="0"/>
    <xf numFmtId="0" fontId="6" fillId="0" borderId="0"/>
    <xf numFmtId="0" fontId="5" fillId="0" borderId="0"/>
    <xf numFmtId="0" fontId="4" fillId="0" borderId="0"/>
    <xf numFmtId="0" fontId="3" fillId="0" borderId="0"/>
    <xf numFmtId="0" fontId="2" fillId="0" borderId="0"/>
  </cellStyleXfs>
  <cellXfs count="79">
    <xf numFmtId="0" fontId="0" fillId="0" borderId="0" xfId="0"/>
    <xf numFmtId="0" fontId="8" fillId="0" borderId="0" xfId="0" applyFont="1"/>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166" fontId="8" fillId="0" borderId="9" xfId="0" applyNumberFormat="1" applyFont="1" applyBorder="1" applyAlignment="1">
      <alignment horizontal="right" wrapText="1"/>
    </xf>
    <xf numFmtId="165" fontId="14" fillId="0" borderId="2" xfId="0" applyNumberFormat="1" applyFont="1" applyBorder="1"/>
    <xf numFmtId="10" fontId="11" fillId="0" borderId="11" xfId="0" applyNumberFormat="1" applyFont="1" applyFill="1" applyBorder="1"/>
    <xf numFmtId="10" fontId="12" fillId="0" borderId="12" xfId="0" applyNumberFormat="1" applyFont="1" applyFill="1" applyBorder="1"/>
    <xf numFmtId="0" fontId="9" fillId="0" borderId="10" xfId="0" applyFont="1" applyFill="1" applyBorder="1" applyAlignment="1" applyProtection="1">
      <alignment horizontal="center" vertical="center"/>
      <protection hidden="1"/>
    </xf>
    <xf numFmtId="0" fontId="9" fillId="0" borderId="14" xfId="0" applyFont="1" applyFill="1" applyBorder="1" applyAlignment="1" applyProtection="1">
      <alignment horizontal="center" vertical="center"/>
      <protection hidden="1"/>
    </xf>
    <xf numFmtId="0" fontId="9" fillId="0" borderId="15" xfId="0" applyFont="1" applyFill="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4" xfId="0" applyFont="1" applyBorder="1" applyAlignment="1" applyProtection="1">
      <alignment horizontal="center" vertical="center" wrapText="1"/>
      <protection hidden="1"/>
    </xf>
    <xf numFmtId="167" fontId="0" fillId="0" borderId="0" xfId="0" applyNumberFormat="1"/>
    <xf numFmtId="165" fontId="14" fillId="0" borderId="6" xfId="0" applyNumberFormat="1" applyFont="1" applyBorder="1"/>
    <xf numFmtId="164" fontId="13" fillId="0" borderId="17" xfId="0" applyNumberFormat="1" applyFont="1" applyBorder="1"/>
    <xf numFmtId="10" fontId="12" fillId="0" borderId="18" xfId="0" applyNumberFormat="1" applyFont="1" applyFill="1" applyBorder="1"/>
    <xf numFmtId="10" fontId="12" fillId="0" borderId="19" xfId="0" applyNumberFormat="1" applyFont="1" applyFill="1" applyBorder="1"/>
    <xf numFmtId="165" fontId="14" fillId="0" borderId="17" xfId="0" applyNumberFormat="1" applyFont="1" applyBorder="1"/>
    <xf numFmtId="0" fontId="0" fillId="0" borderId="0" xfId="0" applyFill="1"/>
    <xf numFmtId="0" fontId="18" fillId="0" borderId="0" xfId="0" applyFont="1" applyAlignment="1">
      <alignment horizontal="left"/>
    </xf>
    <xf numFmtId="0" fontId="0" fillId="3" borderId="20" xfId="0" applyFill="1" applyBorder="1" applyAlignment="1">
      <alignment horizontal="left"/>
    </xf>
    <xf numFmtId="0" fontId="0" fillId="0" borderId="0" xfId="0" applyAlignment="1">
      <alignment wrapText="1"/>
    </xf>
    <xf numFmtId="0" fontId="19" fillId="0" borderId="0" xfId="0" applyFont="1" applyAlignment="1">
      <alignment horizontal="left" indent="1"/>
    </xf>
    <xf numFmtId="0" fontId="0" fillId="0" borderId="0" xfId="0" applyAlignment="1">
      <alignment horizontal="left" wrapText="1"/>
    </xf>
    <xf numFmtId="0" fontId="17" fillId="0" borderId="0" xfId="0" applyFont="1" applyAlignment="1">
      <alignment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0" fillId="0" borderId="0" xfId="0" applyFont="1" applyAlignment="1">
      <alignment horizontal="justify" vertical="center" wrapText="1"/>
    </xf>
    <xf numFmtId="0" fontId="21" fillId="0" borderId="0" xfId="0" applyFont="1" applyAlignment="1">
      <alignment horizontal="justify" vertical="center" wrapText="1"/>
    </xf>
    <xf numFmtId="0" fontId="21" fillId="0" borderId="0" xfId="0" applyFont="1" applyAlignment="1">
      <alignment horizontal="right" vertical="center" wrapText="1"/>
    </xf>
    <xf numFmtId="0" fontId="9" fillId="0" borderId="2" xfId="0" applyFont="1" applyFill="1" applyBorder="1" applyAlignment="1" applyProtection="1">
      <alignment horizontal="center" vertical="center" wrapText="1"/>
      <protection hidden="1"/>
    </xf>
    <xf numFmtId="166" fontId="8" fillId="0" borderId="9" xfId="0" applyNumberFormat="1" applyFont="1" applyFill="1" applyBorder="1" applyAlignment="1">
      <alignment horizontal="right" wrapText="1"/>
    </xf>
    <xf numFmtId="167" fontId="0" fillId="0" borderId="0" xfId="0" applyNumberFormat="1" applyFill="1"/>
    <xf numFmtId="165" fontId="14" fillId="0" borderId="17" xfId="0" applyNumberFormat="1" applyFont="1" applyFill="1" applyBorder="1"/>
    <xf numFmtId="165" fontId="14" fillId="0" borderId="6" xfId="0" applyNumberFormat="1" applyFont="1" applyFill="1" applyBorder="1"/>
    <xf numFmtId="165" fontId="14" fillId="0" borderId="13" xfId="0" applyNumberFormat="1" applyFont="1" applyBorder="1"/>
    <xf numFmtId="165" fontId="14" fillId="0" borderId="13" xfId="0" applyNumberFormat="1" applyFont="1" applyFill="1" applyBorder="1"/>
    <xf numFmtId="0" fontId="10"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23" xfId="0" applyFont="1" applyBorder="1" applyAlignment="1" applyProtection="1">
      <alignment horizontal="left" vertical="center" wrapText="1"/>
      <protection hidden="1"/>
    </xf>
    <xf numFmtId="0" fontId="9" fillId="0" borderId="23" xfId="0" applyFont="1" applyFill="1" applyBorder="1" applyAlignment="1" applyProtection="1">
      <alignment horizontal="left" vertical="center" wrapText="1"/>
      <protection hidden="1"/>
    </xf>
    <xf numFmtId="0" fontId="9" fillId="0" borderId="23" xfId="0" applyFont="1" applyFill="1" applyBorder="1" applyAlignment="1" applyProtection="1">
      <alignment horizontal="left" vertical="center"/>
      <protection hidden="1"/>
    </xf>
    <xf numFmtId="0" fontId="9" fillId="0" borderId="24" xfId="0" applyFont="1" applyFill="1" applyBorder="1" applyAlignment="1" applyProtection="1">
      <alignment horizontal="left" vertical="center"/>
      <protection hidden="1"/>
    </xf>
    <xf numFmtId="0" fontId="9" fillId="0" borderId="10" xfId="0" quotePrefix="1" applyFont="1" applyBorder="1" applyAlignment="1" applyProtection="1">
      <alignment horizontal="center" vertical="center" wrapText="1"/>
      <protection hidden="1"/>
    </xf>
    <xf numFmtId="0" fontId="9" fillId="0" borderId="15" xfId="0" applyFont="1" applyBorder="1" applyAlignment="1" applyProtection="1">
      <alignment horizontal="center" vertical="center" wrapText="1"/>
      <protection hidden="1"/>
    </xf>
    <xf numFmtId="164" fontId="13" fillId="0" borderId="6" xfId="0" applyNumberFormat="1" applyFont="1" applyBorder="1"/>
    <xf numFmtId="164" fontId="13" fillId="0" borderId="13" xfId="0" applyNumberFormat="1" applyFont="1" applyBorder="1"/>
    <xf numFmtId="0" fontId="26" fillId="0" borderId="0" xfId="0" applyFont="1" applyAlignment="1">
      <alignment horizontal="justify"/>
    </xf>
    <xf numFmtId="0" fontId="25" fillId="0" borderId="0" xfId="0" applyFont="1" applyAlignment="1">
      <alignment horizontal="justify"/>
    </xf>
    <xf numFmtId="0" fontId="27" fillId="0" borderId="0" xfId="0" applyFont="1" applyAlignment="1">
      <alignment horizontal="center"/>
    </xf>
    <xf numFmtId="0" fontId="28" fillId="0" borderId="0" xfId="0" applyFont="1" applyAlignment="1">
      <alignment horizontal="justify" vertical="center" wrapText="1"/>
    </xf>
    <xf numFmtId="0" fontId="8" fillId="0" borderId="0" xfId="0" applyFont="1" applyAlignment="1">
      <alignment wrapText="1"/>
    </xf>
    <xf numFmtId="165" fontId="13" fillId="0" borderId="2" xfId="0" applyNumberFormat="1" applyFont="1" applyBorder="1"/>
    <xf numFmtId="164" fontId="14" fillId="0" borderId="6" xfId="0" applyNumberFormat="1" applyFont="1" applyBorder="1"/>
    <xf numFmtId="10" fontId="14" fillId="0" borderId="12" xfId="0" applyNumberFormat="1" applyFont="1" applyFill="1" applyBorder="1"/>
    <xf numFmtId="165" fontId="9" fillId="0" borderId="2" xfId="0" applyNumberFormat="1" applyFont="1" applyFill="1" applyBorder="1" applyAlignment="1" applyProtection="1">
      <alignment horizontal="right" vertical="center"/>
      <protection hidden="1"/>
    </xf>
    <xf numFmtId="165" fontId="14" fillId="0" borderId="0" xfId="0" applyNumberFormat="1" applyFont="1" applyBorder="1"/>
    <xf numFmtId="168" fontId="0" fillId="0" borderId="0" xfId="0" applyNumberFormat="1"/>
    <xf numFmtId="0" fontId="1" fillId="0" borderId="0" xfId="0" applyFont="1"/>
    <xf numFmtId="0" fontId="9" fillId="0" borderId="16" xfId="0" applyFont="1" applyFill="1" applyBorder="1" applyAlignment="1" applyProtection="1">
      <alignment horizontal="center" vertical="center"/>
      <protection hidden="1"/>
    </xf>
    <xf numFmtId="166" fontId="30" fillId="0" borderId="9" xfId="0" applyNumberFormat="1" applyFont="1" applyBorder="1" applyAlignment="1">
      <alignment horizontal="right" wrapText="1"/>
    </xf>
    <xf numFmtId="2" fontId="13" fillId="0" borderId="0" xfId="0" applyNumberFormat="1" applyFont="1"/>
    <xf numFmtId="0" fontId="10" fillId="0" borderId="3" xfId="0" applyFont="1" applyBorder="1" applyAlignment="1" applyProtection="1">
      <alignment horizontal="center" vertical="center"/>
      <protection hidden="1"/>
    </xf>
    <xf numFmtId="0" fontId="10"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6" fillId="0" borderId="0" xfId="0" applyFont="1" applyFill="1" applyBorder="1" applyAlignment="1" applyProtection="1">
      <alignment horizontal="left" vertical="center" wrapText="1"/>
      <protection hidden="1"/>
    </xf>
    <xf numFmtId="0" fontId="15" fillId="0" borderId="0" xfId="0" applyFont="1" applyAlignment="1"/>
    <xf numFmtId="0" fontId="22" fillId="0" borderId="0" xfId="0" applyFont="1" applyFill="1" applyBorder="1" applyAlignment="1" applyProtection="1">
      <alignment horizontal="left" vertical="center" wrapText="1"/>
      <protection hidden="1"/>
    </xf>
    <xf numFmtId="0" fontId="23" fillId="0" borderId="0" xfId="0" applyFont="1" applyAlignment="1"/>
    <xf numFmtId="0" fontId="24" fillId="0" borderId="2" xfId="0" applyFont="1" applyBorder="1" applyAlignment="1">
      <alignment wrapText="1"/>
    </xf>
    <xf numFmtId="0" fontId="24" fillId="0" borderId="2" xfId="0" applyFont="1" applyBorder="1" applyAlignment="1"/>
    <xf numFmtId="0" fontId="8" fillId="0" borderId="25" xfId="0" applyFont="1" applyBorder="1" applyAlignment="1">
      <alignment horizontal="center"/>
    </xf>
    <xf numFmtId="0" fontId="0" fillId="0" borderId="25" xfId="0" applyBorder="1" applyAlignment="1"/>
    <xf numFmtId="0" fontId="10" fillId="0" borderId="5"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wrapText="1"/>
      <protection hidden="1"/>
    </xf>
    <xf numFmtId="0" fontId="10" fillId="0" borderId="5" xfId="0" applyFont="1" applyFill="1" applyBorder="1" applyAlignment="1" applyProtection="1">
      <alignment horizontal="center" vertical="center" wrapText="1"/>
      <protection hidden="1"/>
    </xf>
    <xf numFmtId="0" fontId="10" fillId="0" borderId="6" xfId="0" applyFont="1" applyFill="1" applyBorder="1" applyAlignment="1" applyProtection="1">
      <alignment horizontal="center" vertical="center" wrapText="1"/>
      <protection hidden="1"/>
    </xf>
  </cellXfs>
  <cellStyles count="9">
    <cellStyle name="Normal" xfId="0" builtinId="0"/>
    <cellStyle name="Normal 2" xfId="5"/>
    <cellStyle name="Normal 3" xfId="6"/>
    <cellStyle name="Normal 4" xfId="7"/>
    <cellStyle name="Normal 406" xfId="3"/>
    <cellStyle name="Normal 490" xfId="4"/>
    <cellStyle name="Normal 5" xfId="8"/>
    <cellStyle name="Normal 517" xfId="2"/>
    <cellStyle name="Normal 954"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K48"/>
  <sheetViews>
    <sheetView tabSelected="1" workbookViewId="0">
      <selection activeCell="B1" sqref="B1:I1"/>
    </sheetView>
  </sheetViews>
  <sheetFormatPr defaultRowHeight="15"/>
  <cols>
    <col min="1" max="1" width="8.85546875" customWidth="1"/>
    <col min="2" max="2" width="32.5703125" customWidth="1"/>
    <col min="4" max="5" width="11.5703125" customWidth="1"/>
    <col min="6" max="6" width="11.5703125" style="19" customWidth="1"/>
    <col min="7" max="8" width="11.5703125" customWidth="1"/>
    <col min="9" max="9" width="11.28515625" customWidth="1"/>
  </cols>
  <sheetData>
    <row r="1" spans="1:11" ht="15.75" thickBot="1">
      <c r="A1" s="1"/>
      <c r="B1" s="73" t="s">
        <v>52</v>
      </c>
      <c r="C1" s="73"/>
      <c r="D1" s="73"/>
      <c r="E1" s="73"/>
      <c r="F1" s="73"/>
      <c r="G1" s="73"/>
      <c r="H1" s="74"/>
      <c r="I1" s="74"/>
    </row>
    <row r="2" spans="1:11" ht="15.75" customHeight="1" thickTop="1">
      <c r="A2" s="63" t="s">
        <v>44</v>
      </c>
      <c r="B2" s="65" t="s">
        <v>45</v>
      </c>
      <c r="C2" s="65" t="s">
        <v>46</v>
      </c>
      <c r="D2" s="77" t="s">
        <v>59</v>
      </c>
      <c r="E2" s="75" t="s">
        <v>60</v>
      </c>
      <c r="F2" s="77" t="s">
        <v>61</v>
      </c>
      <c r="G2" s="75" t="s">
        <v>62</v>
      </c>
      <c r="H2" s="75" t="s">
        <v>53</v>
      </c>
      <c r="I2" s="75" t="s">
        <v>83</v>
      </c>
    </row>
    <row r="3" spans="1:11" ht="24.75" customHeight="1">
      <c r="A3" s="64"/>
      <c r="B3" s="66"/>
      <c r="C3" s="66"/>
      <c r="D3" s="78"/>
      <c r="E3" s="76"/>
      <c r="F3" s="78"/>
      <c r="G3" s="76"/>
      <c r="H3" s="76"/>
      <c r="I3" s="76"/>
    </row>
    <row r="4" spans="1:11" ht="15.75" thickBot="1">
      <c r="A4" s="2">
        <v>1</v>
      </c>
      <c r="B4" s="3">
        <v>2</v>
      </c>
      <c r="C4" s="3">
        <v>3</v>
      </c>
      <c r="D4" s="3">
        <v>4</v>
      </c>
      <c r="E4" s="3">
        <v>5</v>
      </c>
      <c r="F4" s="3">
        <v>6</v>
      </c>
      <c r="G4" s="3">
        <v>7</v>
      </c>
      <c r="H4" s="3">
        <v>8</v>
      </c>
      <c r="I4" s="3">
        <v>9</v>
      </c>
    </row>
    <row r="5" spans="1:11" ht="32.25" customHeight="1" thickBot="1">
      <c r="A5" s="44">
        <v>5</v>
      </c>
      <c r="B5" s="38" t="s">
        <v>0</v>
      </c>
      <c r="C5" s="8" t="s">
        <v>47</v>
      </c>
      <c r="D5" s="4">
        <f t="shared" ref="D5:E5" si="0">SUM(D6:D29)</f>
        <v>2868.0551199999995</v>
      </c>
      <c r="E5" s="4">
        <f t="shared" si="0"/>
        <v>2854.0551199999995</v>
      </c>
      <c r="F5" s="32">
        <f>SUM(F6:F31)</f>
        <v>6321.7709691465598</v>
      </c>
      <c r="G5" s="61">
        <f>SUM(G6:G31)</f>
        <v>8016.0454398336633</v>
      </c>
      <c r="H5" s="4">
        <f>SUM(H6:H31)</f>
        <v>1694.2744706871033</v>
      </c>
      <c r="I5" s="6">
        <f>G5/F5-1</f>
        <v>0.26800630376456525</v>
      </c>
      <c r="K5" s="58"/>
    </row>
    <row r="6" spans="1:11" ht="15" customHeight="1">
      <c r="A6" s="11" t="s">
        <v>1</v>
      </c>
      <c r="B6" s="39" t="s">
        <v>57</v>
      </c>
      <c r="C6" s="60" t="s">
        <v>47</v>
      </c>
      <c r="D6" s="18">
        <v>195.26337000000001</v>
      </c>
      <c r="E6" s="18">
        <v>195.26337000000001</v>
      </c>
      <c r="F6" s="34">
        <v>197.35927000000001</v>
      </c>
      <c r="G6" s="18">
        <v>197.35927000000001</v>
      </c>
      <c r="H6" s="15">
        <f>G6-F6</f>
        <v>0</v>
      </c>
      <c r="I6" s="16">
        <f>G6/F6-1</f>
        <v>0</v>
      </c>
    </row>
    <row r="7" spans="1:11" ht="15" customHeight="1">
      <c r="A7" s="12" t="s">
        <v>2</v>
      </c>
      <c r="B7" s="40" t="s">
        <v>3</v>
      </c>
      <c r="C7" s="9" t="s">
        <v>47</v>
      </c>
      <c r="D7" s="14">
        <v>16.444610000000001</v>
      </c>
      <c r="E7" s="14">
        <v>16.444610000000001</v>
      </c>
      <c r="F7" s="35">
        <v>15.62068</v>
      </c>
      <c r="G7" s="5">
        <v>15.62068</v>
      </c>
      <c r="H7" s="46">
        <f t="shared" ref="H7:H29" si="1">G7-F7</f>
        <v>0</v>
      </c>
      <c r="I7" s="7">
        <f>G7/F7-1</f>
        <v>0</v>
      </c>
    </row>
    <row r="8" spans="1:11" ht="15" customHeight="1">
      <c r="A8" s="12" t="s">
        <v>4</v>
      </c>
      <c r="B8" s="40" t="s">
        <v>5</v>
      </c>
      <c r="C8" s="9" t="s">
        <v>47</v>
      </c>
      <c r="D8" s="14">
        <v>15.63541</v>
      </c>
      <c r="E8" s="14">
        <v>15.63541</v>
      </c>
      <c r="F8" s="35">
        <v>16.656030000000001</v>
      </c>
      <c r="G8" s="5">
        <v>26.171790000000001</v>
      </c>
      <c r="H8" s="46">
        <f t="shared" si="1"/>
        <v>9.5157600000000002</v>
      </c>
      <c r="I8" s="7">
        <f t="shared" ref="I8:I28" si="2">G8/F8-1</f>
        <v>0.57131021017613448</v>
      </c>
    </row>
    <row r="9" spans="1:11" ht="15" customHeight="1">
      <c r="A9" s="12" t="s">
        <v>6</v>
      </c>
      <c r="B9" s="40" t="s">
        <v>7</v>
      </c>
      <c r="C9" s="9" t="s">
        <v>47</v>
      </c>
      <c r="D9" s="14">
        <v>446.26047999999997</v>
      </c>
      <c r="E9" s="14">
        <v>446.26047999999997</v>
      </c>
      <c r="F9" s="35">
        <v>465.40832999999998</v>
      </c>
      <c r="G9" s="5">
        <v>465.40832999999998</v>
      </c>
      <c r="H9" s="46">
        <f t="shared" si="1"/>
        <v>0</v>
      </c>
      <c r="I9" s="7">
        <f t="shared" si="2"/>
        <v>0</v>
      </c>
    </row>
    <row r="10" spans="1:11" ht="15" customHeight="1">
      <c r="A10" s="12" t="s">
        <v>8</v>
      </c>
      <c r="B10" s="40" t="s">
        <v>9</v>
      </c>
      <c r="C10" s="9" t="s">
        <v>47</v>
      </c>
      <c r="D10" s="14">
        <v>114.70032999999999</v>
      </c>
      <c r="E10" s="14">
        <v>114.70032999999999</v>
      </c>
      <c r="F10" s="35">
        <v>110.78721000000002</v>
      </c>
      <c r="G10" s="5">
        <v>110.78721000000002</v>
      </c>
      <c r="H10" s="46">
        <f t="shared" si="1"/>
        <v>0</v>
      </c>
      <c r="I10" s="7">
        <f t="shared" si="2"/>
        <v>0</v>
      </c>
    </row>
    <row r="11" spans="1:11" ht="15" customHeight="1">
      <c r="A11" s="12" t="s">
        <v>10</v>
      </c>
      <c r="B11" s="40" t="s">
        <v>11</v>
      </c>
      <c r="C11" s="9" t="s">
        <v>47</v>
      </c>
      <c r="D11" s="14">
        <v>178.29068999999996</v>
      </c>
      <c r="E11" s="14">
        <v>178.29068999999996</v>
      </c>
      <c r="F11" s="35">
        <v>180.73865999999992</v>
      </c>
      <c r="G11" s="5">
        <v>205.60744666666659</v>
      </c>
      <c r="H11" s="46">
        <f t="shared" si="1"/>
        <v>24.868786666666665</v>
      </c>
      <c r="I11" s="7">
        <f t="shared" si="2"/>
        <v>0.13759528075878547</v>
      </c>
    </row>
    <row r="12" spans="1:11" ht="25.5">
      <c r="A12" s="12" t="s">
        <v>12</v>
      </c>
      <c r="B12" s="40" t="s">
        <v>13</v>
      </c>
      <c r="C12" s="9" t="s">
        <v>47</v>
      </c>
      <c r="D12" s="14">
        <v>64.692450000000008</v>
      </c>
      <c r="E12" s="14">
        <v>64.692450000000008</v>
      </c>
      <c r="F12" s="35">
        <v>62.82002</v>
      </c>
      <c r="G12" s="5">
        <v>62.82002</v>
      </c>
      <c r="H12" s="46">
        <f t="shared" si="1"/>
        <v>0</v>
      </c>
      <c r="I12" s="7">
        <f t="shared" si="2"/>
        <v>0</v>
      </c>
    </row>
    <row r="13" spans="1:11" ht="15" customHeight="1">
      <c r="A13" s="12" t="s">
        <v>14</v>
      </c>
      <c r="B13" s="40" t="s">
        <v>15</v>
      </c>
      <c r="C13" s="9" t="s">
        <v>47</v>
      </c>
      <c r="D13" s="14">
        <v>159.14650999999998</v>
      </c>
      <c r="E13" s="14">
        <v>159.14650999999998</v>
      </c>
      <c r="F13" s="35">
        <v>163.99888000000001</v>
      </c>
      <c r="G13" s="57">
        <v>165.6542</v>
      </c>
      <c r="H13" s="46">
        <f t="shared" si="1"/>
        <v>1.655319999999989</v>
      </c>
      <c r="I13" s="7">
        <f t="shared" si="2"/>
        <v>1.0093483565253525E-2</v>
      </c>
    </row>
    <row r="14" spans="1:11" ht="15" customHeight="1">
      <c r="A14" s="12" t="s">
        <v>16</v>
      </c>
      <c r="B14" s="40" t="s">
        <v>17</v>
      </c>
      <c r="C14" s="9" t="s">
        <v>47</v>
      </c>
      <c r="D14" s="14">
        <v>149.58313000000001</v>
      </c>
      <c r="E14" s="14">
        <v>149.58313000000001</v>
      </c>
      <c r="F14" s="35">
        <v>150.48552999999998</v>
      </c>
      <c r="G14" s="5">
        <f>F14*1.0952</f>
        <v>164.81175245599997</v>
      </c>
      <c r="H14" s="46">
        <f t="shared" si="1"/>
        <v>14.326222455999982</v>
      </c>
      <c r="I14" s="7">
        <f t="shared" si="2"/>
        <v>9.5199999999999951E-2</v>
      </c>
    </row>
    <row r="15" spans="1:11" ht="15" customHeight="1">
      <c r="A15" s="12" t="s">
        <v>18</v>
      </c>
      <c r="B15" s="40" t="s">
        <v>19</v>
      </c>
      <c r="C15" s="9" t="s">
        <v>47</v>
      </c>
      <c r="D15" s="14">
        <v>6.1307999999999998</v>
      </c>
      <c r="E15" s="14">
        <v>6.1307999999999998</v>
      </c>
      <c r="F15" s="35">
        <v>0</v>
      </c>
      <c r="G15" s="5">
        <v>0</v>
      </c>
      <c r="H15" s="46">
        <f t="shared" si="1"/>
        <v>0</v>
      </c>
      <c r="I15" s="7">
        <f>IF(F15&gt;0,G15/F15-1,0)</f>
        <v>0</v>
      </c>
    </row>
    <row r="16" spans="1:11" ht="15" customHeight="1">
      <c r="A16" s="12" t="s">
        <v>20</v>
      </c>
      <c r="B16" s="40" t="s">
        <v>21</v>
      </c>
      <c r="C16" s="9" t="s">
        <v>47</v>
      </c>
      <c r="D16" s="14">
        <v>59.094099999999997</v>
      </c>
      <c r="E16" s="14">
        <v>59.094099999999997</v>
      </c>
      <c r="F16" s="56">
        <v>58.21584</v>
      </c>
      <c r="G16" s="53">
        <v>58.21584</v>
      </c>
      <c r="H16" s="46">
        <f t="shared" si="1"/>
        <v>0</v>
      </c>
      <c r="I16" s="7">
        <f t="shared" si="2"/>
        <v>0</v>
      </c>
    </row>
    <row r="17" spans="1:9" ht="15" customHeight="1">
      <c r="A17" s="12" t="s">
        <v>22</v>
      </c>
      <c r="B17" s="40" t="s">
        <v>23</v>
      </c>
      <c r="C17" s="9" t="s">
        <v>47</v>
      </c>
      <c r="D17" s="14">
        <v>72.771749999999997</v>
      </c>
      <c r="E17" s="14">
        <v>28.771749999999997</v>
      </c>
      <c r="F17" s="35">
        <v>97.417000000000002</v>
      </c>
      <c r="G17" s="35">
        <v>48.859269999999995</v>
      </c>
      <c r="H17" s="54">
        <f t="shared" si="1"/>
        <v>-48.557730000000006</v>
      </c>
      <c r="I17" s="7">
        <f t="shared" si="2"/>
        <v>-0.49845232351642943</v>
      </c>
    </row>
    <row r="18" spans="1:9" ht="15" customHeight="1">
      <c r="A18" s="12" t="s">
        <v>24</v>
      </c>
      <c r="B18" s="40" t="s">
        <v>25</v>
      </c>
      <c r="C18" s="9" t="s">
        <v>47</v>
      </c>
      <c r="D18" s="14">
        <v>129.51504</v>
      </c>
      <c r="E18" s="14">
        <v>129.51504</v>
      </c>
      <c r="F18" s="35">
        <v>134.74279999999999</v>
      </c>
      <c r="G18" s="35">
        <v>143.2868</v>
      </c>
      <c r="H18" s="54">
        <f t="shared" si="1"/>
        <v>8.5440000000000111</v>
      </c>
      <c r="I18" s="7">
        <f t="shared" si="2"/>
        <v>6.3409696102500579E-2</v>
      </c>
    </row>
    <row r="19" spans="1:9" ht="15" customHeight="1">
      <c r="A19" s="12" t="s">
        <v>26</v>
      </c>
      <c r="B19" s="40" t="s">
        <v>27</v>
      </c>
      <c r="C19" s="9" t="s">
        <v>47</v>
      </c>
      <c r="D19" s="14">
        <v>36.135809999999992</v>
      </c>
      <c r="E19" s="14">
        <v>36.135809999999992</v>
      </c>
      <c r="F19" s="35">
        <v>37.796750000000003</v>
      </c>
      <c r="G19" s="35">
        <v>166.68681000000001</v>
      </c>
      <c r="H19" s="46">
        <f t="shared" si="1"/>
        <v>128.89006000000001</v>
      </c>
      <c r="I19" s="7">
        <f t="shared" si="2"/>
        <v>3.4100831420690927</v>
      </c>
    </row>
    <row r="20" spans="1:9" ht="15" customHeight="1">
      <c r="A20" s="12" t="s">
        <v>28</v>
      </c>
      <c r="B20" s="40" t="s">
        <v>29</v>
      </c>
      <c r="C20" s="9" t="s">
        <v>47</v>
      </c>
      <c r="D20" s="14">
        <v>451.80842000000001</v>
      </c>
      <c r="E20" s="14">
        <v>451.80842000000001</v>
      </c>
      <c r="F20" s="35">
        <v>447.11670000000004</v>
      </c>
      <c r="G20" s="35">
        <f>F20</f>
        <v>447.11670000000004</v>
      </c>
      <c r="H20" s="46">
        <f t="shared" si="1"/>
        <v>0</v>
      </c>
      <c r="I20" s="7">
        <f t="shared" si="2"/>
        <v>0</v>
      </c>
    </row>
    <row r="21" spans="1:9" ht="15" customHeight="1">
      <c r="A21" s="12" t="s">
        <v>30</v>
      </c>
      <c r="B21" s="40" t="s">
        <v>49</v>
      </c>
      <c r="C21" s="9" t="s">
        <v>47</v>
      </c>
      <c r="D21" s="14">
        <v>340.00739999999996</v>
      </c>
      <c r="E21" s="14">
        <v>340.00739999999996</v>
      </c>
      <c r="F21" s="35">
        <v>339.57166999999998</v>
      </c>
      <c r="G21" s="35">
        <v>348.18799999999999</v>
      </c>
      <c r="H21" s="54">
        <f t="shared" si="1"/>
        <v>8.6163300000000049</v>
      </c>
      <c r="I21" s="55">
        <f t="shared" si="2"/>
        <v>2.5374113217395244E-2</v>
      </c>
    </row>
    <row r="22" spans="1:9" ht="15" customHeight="1">
      <c r="A22" s="12" t="s">
        <v>31</v>
      </c>
      <c r="B22" s="40" t="s">
        <v>32</v>
      </c>
      <c r="C22" s="9" t="s">
        <v>47</v>
      </c>
      <c r="D22" s="14">
        <v>89.109189999999998</v>
      </c>
      <c r="E22" s="14">
        <v>89.109189999999998</v>
      </c>
      <c r="F22" s="35">
        <v>99.455719999999999</v>
      </c>
      <c r="G22" s="35">
        <v>100</v>
      </c>
      <c r="H22" s="46">
        <f t="shared" si="1"/>
        <v>0.54428000000000054</v>
      </c>
      <c r="I22" s="7">
        <f t="shared" si="2"/>
        <v>5.4725861921265384E-3</v>
      </c>
    </row>
    <row r="23" spans="1:9" ht="15" customHeight="1">
      <c r="A23" s="12" t="s">
        <v>33</v>
      </c>
      <c r="B23" s="40" t="s">
        <v>34</v>
      </c>
      <c r="C23" s="9" t="s">
        <v>47</v>
      </c>
      <c r="D23" s="14">
        <v>4.9720300000000002</v>
      </c>
      <c r="E23" s="14">
        <v>4.9720300000000002</v>
      </c>
      <c r="F23" s="35">
        <v>7.0083599999999997</v>
      </c>
      <c r="G23" s="62">
        <v>13</v>
      </c>
      <c r="H23" s="46">
        <f t="shared" si="1"/>
        <v>5.9916400000000003</v>
      </c>
      <c r="I23" s="7">
        <f t="shared" si="2"/>
        <v>0.85492754367640944</v>
      </c>
    </row>
    <row r="24" spans="1:9" ht="15" customHeight="1">
      <c r="A24" s="12" t="s">
        <v>35</v>
      </c>
      <c r="B24" s="41" t="s">
        <v>36</v>
      </c>
      <c r="C24" s="9" t="s">
        <v>47</v>
      </c>
      <c r="D24" s="14">
        <v>0</v>
      </c>
      <c r="E24" s="14">
        <v>0</v>
      </c>
      <c r="F24" s="35">
        <v>0</v>
      </c>
      <c r="G24" s="5">
        <v>0</v>
      </c>
      <c r="H24" s="46">
        <f t="shared" si="1"/>
        <v>0</v>
      </c>
      <c r="I24" s="7">
        <f>IF(F24&gt;0,G24/F24-1,0)</f>
        <v>0</v>
      </c>
    </row>
    <row r="25" spans="1:9" ht="15" customHeight="1">
      <c r="A25" s="12" t="s">
        <v>37</v>
      </c>
      <c r="B25" s="41" t="s">
        <v>39</v>
      </c>
      <c r="C25" s="9" t="s">
        <v>47</v>
      </c>
      <c r="D25" s="14">
        <v>0</v>
      </c>
      <c r="E25" s="14">
        <v>30</v>
      </c>
      <c r="F25" s="35">
        <v>0</v>
      </c>
      <c r="G25" s="5">
        <v>40</v>
      </c>
      <c r="H25" s="46">
        <f t="shared" si="1"/>
        <v>40</v>
      </c>
      <c r="I25" s="7">
        <f>IF(F25&gt;0,G25/F25-1,0)</f>
        <v>0</v>
      </c>
    </row>
    <row r="26" spans="1:9" ht="15" customHeight="1">
      <c r="A26" s="12" t="s">
        <v>38</v>
      </c>
      <c r="B26" s="42" t="s">
        <v>41</v>
      </c>
      <c r="C26" s="9" t="s">
        <v>47</v>
      </c>
      <c r="D26" s="14">
        <v>46.337769999999999</v>
      </c>
      <c r="E26" s="14">
        <v>46.337769999999999</v>
      </c>
      <c r="F26" s="35">
        <v>42.103919999999995</v>
      </c>
      <c r="G26" s="5">
        <v>42.103919999999995</v>
      </c>
      <c r="H26" s="46">
        <f t="shared" si="1"/>
        <v>0</v>
      </c>
      <c r="I26" s="7">
        <f t="shared" si="2"/>
        <v>0</v>
      </c>
    </row>
    <row r="27" spans="1:9" ht="15.75" customHeight="1">
      <c r="A27" s="12" t="s">
        <v>40</v>
      </c>
      <c r="B27" s="42" t="s">
        <v>50</v>
      </c>
      <c r="C27" s="9" t="s">
        <v>47</v>
      </c>
      <c r="D27" s="14">
        <v>78.297710000000009</v>
      </c>
      <c r="E27" s="14">
        <v>78.297710000000009</v>
      </c>
      <c r="F27" s="35">
        <v>60.499480000000005</v>
      </c>
      <c r="G27" s="5">
        <v>80</v>
      </c>
      <c r="H27" s="46">
        <f t="shared" si="1"/>
        <v>19.500519999999995</v>
      </c>
      <c r="I27" s="7">
        <f t="shared" si="2"/>
        <v>0.32232541502836054</v>
      </c>
    </row>
    <row r="28" spans="1:9" ht="15" customHeight="1">
      <c r="A28" s="12" t="s">
        <v>42</v>
      </c>
      <c r="B28" s="42" t="s">
        <v>51</v>
      </c>
      <c r="C28" s="9" t="s">
        <v>47</v>
      </c>
      <c r="D28" s="14">
        <v>140.55766</v>
      </c>
      <c r="E28" s="14">
        <v>140.55766</v>
      </c>
      <c r="F28" s="35">
        <v>138.50209000000001</v>
      </c>
      <c r="G28" s="5">
        <v>138.50209000000001</v>
      </c>
      <c r="H28" s="46">
        <f t="shared" si="1"/>
        <v>0</v>
      </c>
      <c r="I28" s="7">
        <f t="shared" si="2"/>
        <v>0</v>
      </c>
    </row>
    <row r="29" spans="1:9" ht="15" customHeight="1">
      <c r="A29" s="12" t="s">
        <v>43</v>
      </c>
      <c r="B29" s="42" t="s">
        <v>48</v>
      </c>
      <c r="C29" s="9" t="s">
        <v>47</v>
      </c>
      <c r="D29" s="14">
        <v>73.300460000000001</v>
      </c>
      <c r="E29" s="14">
        <v>73.300460000000001</v>
      </c>
      <c r="F29" s="35">
        <v>85.218499999999992</v>
      </c>
      <c r="G29" s="5">
        <v>95.013300000000001</v>
      </c>
      <c r="H29" s="46">
        <f t="shared" si="1"/>
        <v>9.7948000000000093</v>
      </c>
      <c r="I29" s="7">
        <f>G29/F29-1</f>
        <v>0.11493748423171035</v>
      </c>
    </row>
    <row r="30" spans="1:9" ht="26.25" customHeight="1">
      <c r="A30" s="12" t="s">
        <v>94</v>
      </c>
      <c r="B30" s="41" t="s">
        <v>92</v>
      </c>
      <c r="C30" s="9" t="s">
        <v>47</v>
      </c>
      <c r="D30" s="14"/>
      <c r="E30" s="14"/>
      <c r="F30" s="35">
        <v>1779.9665291465606</v>
      </c>
      <c r="G30" s="35">
        <v>2852.7820107109969</v>
      </c>
      <c r="H30" s="46">
        <f t="shared" ref="H30:H31" si="3">G30-F30</f>
        <v>1072.8154815644364</v>
      </c>
      <c r="I30" s="7">
        <f t="shared" ref="I30:I31" si="4">G30/F30-1</f>
        <v>0.60271666011541147</v>
      </c>
    </row>
    <row r="31" spans="1:9" ht="15" customHeight="1" thickBot="1">
      <c r="A31" s="45" t="s">
        <v>95</v>
      </c>
      <c r="B31" s="43" t="s">
        <v>93</v>
      </c>
      <c r="C31" s="10" t="s">
        <v>47</v>
      </c>
      <c r="D31" s="36"/>
      <c r="E31" s="36"/>
      <c r="F31" s="37">
        <v>1630.2809999999999</v>
      </c>
      <c r="G31" s="37">
        <v>2028.0500000000002</v>
      </c>
      <c r="H31" s="47">
        <f t="shared" si="3"/>
        <v>397.76900000000023</v>
      </c>
      <c r="I31" s="17">
        <f t="shared" si="4"/>
        <v>0.24398799961479045</v>
      </c>
    </row>
    <row r="32" spans="1:9">
      <c r="D32" s="13"/>
      <c r="E32" s="13"/>
      <c r="F32" s="33"/>
      <c r="G32" s="13"/>
    </row>
    <row r="33" spans="1:10">
      <c r="B33" t="s">
        <v>54</v>
      </c>
      <c r="D33" s="13"/>
      <c r="E33" s="13"/>
      <c r="F33" s="33"/>
      <c r="G33" t="s">
        <v>55</v>
      </c>
    </row>
    <row r="34" spans="1:10">
      <c r="B34" t="s">
        <v>56</v>
      </c>
      <c r="D34" s="13"/>
      <c r="E34" s="13"/>
      <c r="F34" s="33"/>
      <c r="H34" t="s">
        <v>58</v>
      </c>
    </row>
    <row r="35" spans="1:10">
      <c r="D35" s="13"/>
      <c r="E35" s="13"/>
      <c r="F35" s="33"/>
      <c r="G35" s="13"/>
    </row>
    <row r="36" spans="1:10">
      <c r="D36" s="13"/>
      <c r="E36" s="13"/>
      <c r="F36" s="33"/>
      <c r="G36" s="13"/>
    </row>
    <row r="37" spans="1:10">
      <c r="D37" s="13"/>
      <c r="E37" s="13"/>
      <c r="F37" s="33"/>
      <c r="G37" s="13"/>
    </row>
    <row r="38" spans="1:10" ht="21.75" customHeight="1">
      <c r="A38" s="67"/>
      <c r="B38" s="68"/>
      <c r="C38" s="68"/>
      <c r="D38" s="68"/>
      <c r="E38" s="68"/>
      <c r="F38" s="68"/>
      <c r="G38" s="68"/>
    </row>
    <row r="39" spans="1:10" ht="15" customHeight="1">
      <c r="A39" s="69" t="s">
        <v>80</v>
      </c>
      <c r="B39" s="70"/>
      <c r="C39" s="70"/>
      <c r="D39" s="70"/>
      <c r="E39" s="70"/>
      <c r="F39" s="70"/>
      <c r="G39" s="70"/>
    </row>
    <row r="40" spans="1:10" ht="40.5" customHeight="1">
      <c r="A40" s="31" t="s">
        <v>81</v>
      </c>
      <c r="B40" s="71" t="s">
        <v>84</v>
      </c>
      <c r="C40" s="71"/>
      <c r="D40" s="71"/>
      <c r="E40" s="71"/>
      <c r="F40" s="71"/>
      <c r="G40" s="71"/>
      <c r="H40" s="72"/>
      <c r="I40" s="72"/>
      <c r="J40" s="72"/>
    </row>
    <row r="41" spans="1:10" ht="33" customHeight="1">
      <c r="A41" s="31" t="s">
        <v>82</v>
      </c>
      <c r="B41" s="71" t="s">
        <v>91</v>
      </c>
      <c r="C41" s="71"/>
      <c r="D41" s="71"/>
      <c r="E41" s="71"/>
      <c r="F41" s="71"/>
      <c r="G41" s="71"/>
      <c r="H41" s="72"/>
      <c r="I41" s="72"/>
      <c r="J41" s="72"/>
    </row>
    <row r="42" spans="1:10" ht="28.5" customHeight="1">
      <c r="A42" s="31" t="s">
        <v>96</v>
      </c>
      <c r="B42" s="71" t="s">
        <v>91</v>
      </c>
      <c r="C42" s="71"/>
      <c r="D42" s="71"/>
      <c r="E42" s="71"/>
      <c r="F42" s="71"/>
      <c r="G42" s="71"/>
      <c r="H42" s="72"/>
      <c r="I42" s="72"/>
      <c r="J42" s="72"/>
    </row>
    <row r="43" spans="1:10" ht="39.75" customHeight="1">
      <c r="A43" s="31" t="s">
        <v>97</v>
      </c>
      <c r="B43" s="71" t="s">
        <v>98</v>
      </c>
      <c r="C43" s="71"/>
      <c r="D43" s="71"/>
      <c r="E43" s="71"/>
      <c r="F43" s="71"/>
      <c r="G43" s="71"/>
      <c r="H43" s="72"/>
      <c r="I43" s="72"/>
      <c r="J43" s="72"/>
    </row>
    <row r="47" spans="1:10" ht="31.5" customHeight="1"/>
    <row r="48" spans="1:10">
      <c r="B48" s="59"/>
    </row>
  </sheetData>
  <mergeCells count="16">
    <mergeCell ref="B42:J42"/>
    <mergeCell ref="B43:J43"/>
    <mergeCell ref="B1:I1"/>
    <mergeCell ref="B40:J40"/>
    <mergeCell ref="B41:J41"/>
    <mergeCell ref="E2:E3"/>
    <mergeCell ref="H2:H3"/>
    <mergeCell ref="F2:F3"/>
    <mergeCell ref="I2:I3"/>
    <mergeCell ref="D2:D3"/>
    <mergeCell ref="G2:G3"/>
    <mergeCell ref="A2:A3"/>
    <mergeCell ref="B2:B3"/>
    <mergeCell ref="C2:C3"/>
    <mergeCell ref="A38:G38"/>
    <mergeCell ref="A39:G39"/>
  </mergeCells>
  <pageMargins left="0.70866141732283472" right="0.70866141732283472" top="0.74803149606299213" bottom="0.15748031496062992" header="0.31496062992125984" footer="0.11811023622047245"/>
  <pageSetup paperSize="9" scale="90" orientation="landscape" r:id="rId1"/>
</worksheet>
</file>

<file path=xl/worksheets/sheet2.xml><?xml version="1.0" encoding="utf-8"?>
<worksheet xmlns="http://schemas.openxmlformats.org/spreadsheetml/2006/main" xmlns:r="http://schemas.openxmlformats.org/officeDocument/2006/relationships">
  <dimension ref="A1:A9"/>
  <sheetViews>
    <sheetView workbookViewId="0">
      <selection activeCell="A6" sqref="A6"/>
    </sheetView>
  </sheetViews>
  <sheetFormatPr defaultRowHeight="15"/>
  <cols>
    <col min="1" max="1" width="130.7109375" customWidth="1"/>
  </cols>
  <sheetData>
    <row r="1" spans="1:1" ht="22.5">
      <c r="A1" s="20" t="s">
        <v>63</v>
      </c>
    </row>
    <row r="2" spans="1:1" ht="15.75" thickBot="1">
      <c r="A2" s="21"/>
    </row>
    <row r="3" spans="1:1" ht="15.75">
      <c r="A3" s="50" t="s">
        <v>89</v>
      </c>
    </row>
    <row r="4" spans="1:1" ht="23.25">
      <c r="A4" s="48" t="s">
        <v>85</v>
      </c>
    </row>
    <row r="5" spans="1:1" ht="33">
      <c r="A5" s="49" t="s">
        <v>86</v>
      </c>
    </row>
    <row r="6" spans="1:1" ht="16.5">
      <c r="A6" s="49" t="s">
        <v>87</v>
      </c>
    </row>
    <row r="7" spans="1:1" ht="16.5">
      <c r="A7" s="49" t="s">
        <v>88</v>
      </c>
    </row>
    <row r="8" spans="1:1">
      <c r="A8" s="22"/>
    </row>
    <row r="9" spans="1:1">
      <c r="A9" s="22"/>
    </row>
  </sheetData>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A23"/>
  <sheetViews>
    <sheetView workbookViewId="0">
      <selection activeCell="D13" sqref="D13"/>
    </sheetView>
  </sheetViews>
  <sheetFormatPr defaultRowHeight="15"/>
  <cols>
    <col min="1" max="1" width="105.140625" customWidth="1"/>
  </cols>
  <sheetData>
    <row r="1" spans="1:1" ht="30">
      <c r="A1" s="23" t="s">
        <v>64</v>
      </c>
    </row>
    <row r="2" spans="1:1">
      <c r="A2" s="24"/>
    </row>
    <row r="3" spans="1:1" ht="30">
      <c r="A3" s="52" t="s">
        <v>65</v>
      </c>
    </row>
    <row r="4" spans="1:1">
      <c r="A4" s="22"/>
    </row>
    <row r="5" spans="1:1">
      <c r="A5" s="25"/>
    </row>
    <row r="6" spans="1:1">
      <c r="A6" s="22"/>
    </row>
    <row r="7" spans="1:1">
      <c r="A7" s="26" t="s">
        <v>66</v>
      </c>
    </row>
    <row r="8" spans="1:1">
      <c r="A8" s="26" t="s">
        <v>67</v>
      </c>
    </row>
    <row r="9" spans="1:1">
      <c r="A9" s="27" t="s">
        <v>68</v>
      </c>
    </row>
    <row r="10" spans="1:1">
      <c r="A10" s="27" t="s">
        <v>69</v>
      </c>
    </row>
    <row r="11" spans="1:1" ht="38.25">
      <c r="A11" s="51" t="s">
        <v>90</v>
      </c>
    </row>
    <row r="12" spans="1:1">
      <c r="A12" s="29" t="s">
        <v>70</v>
      </c>
    </row>
    <row r="13" spans="1:1">
      <c r="A13" s="26" t="s">
        <v>71</v>
      </c>
    </row>
    <row r="14" spans="1:1" ht="22.5">
      <c r="A14" s="28" t="s">
        <v>72</v>
      </c>
    </row>
    <row r="15" spans="1:1" ht="45">
      <c r="A15" s="28" t="s">
        <v>73</v>
      </c>
    </row>
    <row r="16" spans="1:1" ht="33.75">
      <c r="A16" s="28" t="s">
        <v>74</v>
      </c>
    </row>
    <row r="17" spans="1:1" ht="33.75">
      <c r="A17" s="28" t="s">
        <v>75</v>
      </c>
    </row>
    <row r="18" spans="1:1">
      <c r="A18" s="28" t="s">
        <v>76</v>
      </c>
    </row>
    <row r="19" spans="1:1">
      <c r="A19" s="28" t="s">
        <v>77</v>
      </c>
    </row>
    <row r="20" spans="1:1">
      <c r="A20" s="30" t="s">
        <v>78</v>
      </c>
    </row>
    <row r="21" spans="1:1">
      <c r="A21" s="30" t="s">
        <v>79</v>
      </c>
    </row>
    <row r="22" spans="1:1">
      <c r="A22" s="29">
        <v>10471</v>
      </c>
    </row>
    <row r="23" spans="1:1">
      <c r="A23" s="22"/>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Разходи</vt:lpstr>
      <vt:lpstr>по т.5.6</vt:lpstr>
      <vt:lpstr>по т.5.9</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2017-03-31T14:56:55Z</dcterms:modified>
</cp:coreProperties>
</file>